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1E5556D4-6B90-4D7D-9C1C-26A8D349DBDE}" xr6:coauthVersionLast="47" xr6:coauthVersionMax="47" xr10:uidLastSave="{00000000-0000-0000-0000-000000000000}"/>
  <bookViews>
    <workbookView xWindow="4830" yWindow="900" windowWidth="23760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M15" i="1" s="1"/>
  <c r="L14" i="1"/>
  <c r="N14" i="1" s="1"/>
  <c r="L13" i="1"/>
  <c r="L11" i="1"/>
  <c r="M11" i="1" s="1"/>
  <c r="L19" i="1"/>
  <c r="N19" i="1" s="1"/>
  <c r="K19" i="1"/>
  <c r="J19" i="1"/>
  <c r="I19" i="1"/>
  <c r="M18" i="1"/>
  <c r="L18" i="1"/>
  <c r="N18" i="1" s="1"/>
  <c r="K18" i="1"/>
  <c r="L17" i="1"/>
  <c r="N17" i="1" s="1"/>
  <c r="K17" i="1"/>
  <c r="J17" i="1"/>
  <c r="I17" i="1"/>
  <c r="L16" i="1"/>
  <c r="N16" i="1" s="1"/>
  <c r="K16" i="1"/>
  <c r="J16" i="1"/>
  <c r="I16" i="1"/>
  <c r="K15" i="1"/>
  <c r="J15" i="1"/>
  <c r="I15" i="1"/>
  <c r="K14" i="1"/>
  <c r="J14" i="1"/>
  <c r="I14" i="1"/>
  <c r="N13" i="1"/>
  <c r="M13" i="1"/>
  <c r="K13" i="1"/>
  <c r="J13" i="1"/>
  <c r="I13" i="1"/>
  <c r="L12" i="1"/>
  <c r="N12" i="1" s="1"/>
  <c r="K12" i="1"/>
  <c r="J12" i="1"/>
  <c r="I12" i="1"/>
  <c r="K11" i="1"/>
  <c r="J11" i="1"/>
  <c r="I11" i="1"/>
  <c r="N15" i="1" l="1"/>
  <c r="M14" i="1"/>
  <c r="N11" i="1"/>
  <c r="M12" i="1"/>
  <c r="M17" i="1"/>
  <c r="M16" i="1"/>
  <c r="M19" i="1"/>
</calcChain>
</file>

<file path=xl/sharedStrings.xml><?xml version="1.0" encoding="utf-8"?>
<sst xmlns="http://schemas.openxmlformats.org/spreadsheetml/2006/main" count="66" uniqueCount="50">
  <si>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</si>
  <si>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</si>
  <si>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</si>
  <si>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</si>
  <si>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</si>
  <si>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</si>
  <si>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</si>
  <si>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</si>
  <si>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</si>
  <si>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</si>
  <si>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</si>
  <si>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</si>
  <si>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</si>
  <si>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</si>
  <si>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</si>
  <si>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</si>
  <si>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</si>
  <si>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</si>
  <si>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</si>
  <si>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</si>
  <si>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</si>
  <si>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</si>
  <si>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</si>
  <si>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</si>
  <si>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</si>
  <si>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</si>
  <si>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</si>
  <si>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</si>
  <si>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</si>
  <si>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</si>
  <si>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</si>
  <si>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</si>
  <si>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MASCULINITY</t>
    <phoneticPr fontId="4"/>
  </si>
  <si>
    <t>YM PLUM</t>
    <phoneticPr fontId="4"/>
  </si>
  <si>
    <t>CHARLOTTE SCHULTE</t>
    <phoneticPr fontId="4"/>
  </si>
  <si>
    <t>YM MANDATE</t>
    <phoneticPr fontId="4"/>
  </si>
  <si>
    <t>106E</t>
    <phoneticPr fontId="4"/>
  </si>
  <si>
    <t>612E</t>
    <phoneticPr fontId="4"/>
  </si>
  <si>
    <t>YM MUTUALITY</t>
    <phoneticPr fontId="4"/>
  </si>
  <si>
    <t>113E</t>
    <phoneticPr fontId="4"/>
  </si>
  <si>
    <t>BRIGHTON</t>
    <phoneticPr fontId="4"/>
  </si>
  <si>
    <t>026E</t>
    <phoneticPr fontId="4"/>
  </si>
  <si>
    <t>195E</t>
    <phoneticPr fontId="4"/>
  </si>
  <si>
    <t>CARL SCHULTE</t>
    <phoneticPr fontId="4"/>
  </si>
  <si>
    <t>015E</t>
    <phoneticPr fontId="4"/>
  </si>
  <si>
    <t>604E</t>
    <phoneticPr fontId="4"/>
  </si>
  <si>
    <t>107E</t>
    <phoneticPr fontId="4"/>
  </si>
  <si>
    <t>*07/16</t>
    <phoneticPr fontId="4"/>
  </si>
  <si>
    <t>*07/17</t>
    <phoneticPr fontId="4"/>
  </si>
  <si>
    <t>613E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</si>
</sst>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49" fontId="28" fillId="3" borderId="6" xfId="1" applyNumberFormat="1" applyFont="1" applyFill="1" applyBorder="1" applyAlignment="1">
      <alignment horizontal="center" vertical="center"/>
    </xf>
    <xf numFmtId="49" fontId="28" fillId="3" borderId="7" xfId="1" applyNumberFormat="1" applyFont="1" applyFill="1" applyBorder="1" applyAlignment="1">
      <alignment horizontal="center" vertical="center"/>
    </xf>
    <xf numFmtId="0" fontId="28" fillId="3" borderId="9" xfId="1" applyFont="1" applyFill="1" applyBorder="1" applyAlignment="1" applyProtection="1">
      <alignment horizontal="center" vertical="center"/>
      <protection locked="0"/>
    </xf>
    <xf numFmtId="0" fontId="28" fillId="5" borderId="12" xfId="1" applyFont="1" applyFill="1" applyBorder="1" applyAlignment="1" applyProtection="1">
      <alignment horizontal="center" vertical="center"/>
      <protection locked="0"/>
    </xf>
    <xf numFmtId="49" fontId="28" fillId="3" borderId="13" xfId="1" applyNumberFormat="1" applyFont="1" applyFill="1" applyBorder="1" applyAlignment="1">
      <alignment horizontal="center"/>
    </xf>
    <xf numFmtId="49" fontId="28" fillId="3" borderId="14" xfId="1" applyNumberFormat="1" applyFont="1" applyFill="1" applyBorder="1" applyAlignment="1">
      <alignment horizontal="center"/>
    </xf>
    <xf numFmtId="0" fontId="28" fillId="4" borderId="18" xfId="1" applyFont="1" applyFill="1" applyBorder="1" applyAlignment="1" applyProtection="1">
      <alignment horizontal="center" vertical="center" wrapText="1"/>
      <protection locked="0"/>
    </xf>
    <xf numFmtId="0" fontId="28" fillId="4" borderId="19" xfId="1" applyFont="1" applyFill="1" applyBorder="1" applyAlignment="1" applyProtection="1">
      <alignment horizontal="center" vertical="center" wrapText="1"/>
      <protection locked="0"/>
    </xf>
    <xf numFmtId="0" fontId="28" fillId="4" borderId="20" xfId="1" applyFont="1" applyFill="1" applyBorder="1" applyAlignment="1" applyProtection="1">
      <alignment horizontal="center" vertical="center" wrapText="1"/>
      <protection locked="0"/>
    </xf>
    <xf numFmtId="49" fontId="28" fillId="3" borderId="22" xfId="1" applyNumberFormat="1" applyFont="1" applyFill="1" applyBorder="1" applyAlignment="1">
      <alignment horizontal="center"/>
    </xf>
    <xf numFmtId="49" fontId="28" fillId="3" borderId="23" xfId="1" applyNumberFormat="1" applyFont="1" applyFill="1" applyBorder="1" applyAlignment="1">
      <alignment horizontal="center"/>
    </xf>
    <xf numFmtId="0" fontId="28" fillId="4" borderId="23" xfId="1" applyFont="1" applyFill="1" applyBorder="1" applyAlignment="1" applyProtection="1">
      <alignment horizontal="center" vertical="center" wrapText="1"/>
      <protection locked="0"/>
    </xf>
    <xf numFmtId="0" fontId="28" fillId="4" borderId="24" xfId="1" applyFont="1" applyFill="1" applyBorder="1" applyAlignment="1" applyProtection="1">
      <alignment horizontal="center" vertical="center" wrapText="1"/>
      <protection locked="0"/>
    </xf>
    <xf numFmtId="0" fontId="28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13" fillId="2" borderId="34" xfId="0" applyFont="1" applyFill="1" applyBorder="1" applyAlignment="1">
      <alignment horizontal="right" vertical="center"/>
    </xf>
    <xf numFmtId="0" fontId="0" fillId="0" borderId="0" xfId="0"/>
    <xf numFmtId="0" fontId="20" fillId="0" borderId="39" xfId="1" applyFont="1" applyBorder="1" applyAlignment="1" applyProtection="1">
      <alignment horizontal="center" vertical="center"/>
      <protection locked="0"/>
    </xf>
    <xf numFmtId="0" fontId="21" fillId="0" borderId="39" xfId="1" applyFont="1" applyBorder="1" applyAlignment="1" applyProtection="1">
      <alignment horizontal="left" vertical="center"/>
      <protection locked="0"/>
    </xf>
    <xf numFmtId="0" fontId="21" fillId="0" borderId="39" xfId="1" quotePrefix="1" applyFont="1" applyBorder="1" applyAlignment="1" applyProtection="1">
      <alignment horizontal="center" vertical="center"/>
      <protection locked="0"/>
    </xf>
    <xf numFmtId="49" fontId="21" fillId="0" borderId="40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40" xfId="1" applyNumberFormat="1" applyFont="1" applyBorder="1" applyAlignment="1" applyProtection="1">
      <alignment horizontal="left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1" fillId="0" borderId="39" xfId="1" quotePrefix="1" applyNumberFormat="1" applyFont="1" applyBorder="1" applyAlignment="1" applyProtection="1">
      <alignment horizontal="center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0" fillId="0" borderId="43" xfId="1" applyNumberFormat="1" applyFont="1" applyBorder="1" applyAlignment="1" applyProtection="1">
      <alignment horizontal="center" vertical="center"/>
      <protection locked="0"/>
    </xf>
    <xf numFmtId="165" fontId="21" fillId="0" borderId="43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8" fillId="3" borderId="8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28" fillId="3" borderId="24" xfId="1" applyFont="1" applyFill="1" applyBorder="1" applyAlignment="1">
      <alignment horizontal="center" vertical="center" wrapText="1"/>
    </xf>
    <xf numFmtId="49" fontId="28" fillId="3" borderId="8" xfId="1" applyNumberFormat="1" applyFont="1" applyFill="1" applyBorder="1" applyAlignment="1">
      <alignment horizontal="center" vertical="center" wrapText="1"/>
    </xf>
    <xf numFmtId="49" fontId="28" fillId="3" borderId="15" xfId="1" applyNumberFormat="1" applyFont="1" applyFill="1" applyBorder="1" applyAlignment="1">
      <alignment horizontal="center" vertical="center" wrapText="1"/>
    </xf>
    <xf numFmtId="49" fontId="28" fillId="3" borderId="24" xfId="1" applyNumberFormat="1" applyFont="1" applyFill="1" applyBorder="1" applyAlignment="1">
      <alignment horizontal="center" vertical="center" wrapText="1"/>
    </xf>
    <xf numFmtId="49" fontId="28" fillId="3" borderId="32" xfId="1" applyNumberFormat="1" applyFont="1" applyFill="1" applyBorder="1" applyAlignment="1">
      <alignment horizontal="center" vertical="center" wrapText="1"/>
    </xf>
    <xf numFmtId="49" fontId="28" fillId="3" borderId="33" xfId="1" applyNumberFormat="1" applyFont="1" applyFill="1" applyBorder="1" applyAlignment="1">
      <alignment horizontal="center" vertical="center" wrapText="1"/>
    </xf>
    <xf numFmtId="49" fontId="28" fillId="3" borderId="25" xfId="1" applyNumberFormat="1" applyFont="1" applyFill="1" applyBorder="1" applyAlignment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/>
      <protection locked="0"/>
    </xf>
    <xf numFmtId="0" fontId="28" fillId="4" borderId="10" xfId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5" borderId="21" xfId="9" applyFont="1" applyFill="1" applyBorder="1" applyAlignment="1" applyProtection="1">
      <alignment horizontal="center" vertical="center" wrapText="1"/>
      <protection locked="0"/>
    </xf>
    <xf numFmtId="0" fontId="28" fillId="5" borderId="28" xfId="9" applyFont="1" applyFill="1" applyBorder="1" applyAlignment="1" applyProtection="1">
      <alignment horizontal="center" vertical="center" wrapText="1"/>
      <protection locked="0"/>
    </xf>
    <xf numFmtId="0" fontId="28" fillId="3" borderId="9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6" xfId="1" applyFont="1" applyFill="1" applyBorder="1" applyAlignment="1" applyProtection="1">
      <alignment horizontal="center" vertical="center" wrapText="1"/>
      <protection locked="0"/>
    </xf>
    <xf numFmtId="0" fontId="28" fillId="3" borderId="17" xfId="1" applyFont="1" applyFill="1" applyBorder="1" applyAlignment="1" applyProtection="1">
      <alignment horizontal="center" vertical="center" wrapText="1"/>
      <protection locked="0"/>
    </xf>
    <xf numFmtId="0" fontId="28" fillId="3" borderId="26" xfId="1" applyFont="1" applyFill="1" applyBorder="1" applyAlignment="1" applyProtection="1">
      <alignment horizontal="center" vertical="center" wrapText="1"/>
      <protection locked="0"/>
    </xf>
    <xf numFmtId="0" fontId="28" fillId="3" borderId="25" xfId="1" applyFont="1" applyFill="1" applyBorder="1" applyAlignment="1" applyProtection="1">
      <alignment horizontal="center" vertical="center" wrapText="1"/>
      <protection locked="0"/>
    </xf>
    <xf numFmtId="165" fontId="29" fillId="0" borderId="31" xfId="1" quotePrefix="1" applyNumberFormat="1" applyFont="1" applyBorder="1" applyAlignment="1" applyProtection="1">
      <alignment horizontal="center" vertical="center"/>
      <protection locked="0"/>
    </xf>
    <xf numFmtId="165" fontId="29" fillId="0" borderId="2" xfId="1" quotePrefix="1" applyNumberFormat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0" zoomScaleNormal="70" workbookViewId="0">
      <selection activeCell="N3" sqref="N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5" t="s">
        <v>0</v>
      </c>
      <c r="C2" s="94"/>
      <c r="D2" s="94"/>
      <c r="E2" s="94"/>
      <c r="F2" s="94"/>
      <c r="G2" s="94"/>
      <c r="H2" s="94"/>
      <c r="I2" s="94"/>
      <c r="J2" s="94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N3" s="8">
        <v>46177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6"/>
      <c r="N4" s="94"/>
      <c r="O4" s="94"/>
      <c r="P4" s="94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97" t="s">
        <v>19</v>
      </c>
      <c r="E8" s="100" t="s">
        <v>20</v>
      </c>
      <c r="F8" s="103" t="s">
        <v>21</v>
      </c>
      <c r="G8" s="112" t="s">
        <v>22</v>
      </c>
      <c r="H8" s="113"/>
      <c r="I8" s="106" t="s">
        <v>23</v>
      </c>
      <c r="J8" s="106"/>
      <c r="K8" s="107"/>
      <c r="L8" s="56" t="s">
        <v>24</v>
      </c>
      <c r="M8" s="57" t="s">
        <v>24</v>
      </c>
      <c r="N8" s="57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98"/>
      <c r="E9" s="101"/>
      <c r="F9" s="104"/>
      <c r="G9" s="114" t="s">
        <v>25</v>
      </c>
      <c r="H9" s="115"/>
      <c r="I9" s="60" t="s">
        <v>26</v>
      </c>
      <c r="J9" s="61" t="s">
        <v>27</v>
      </c>
      <c r="K9" s="62" t="s">
        <v>25</v>
      </c>
      <c r="L9" s="108" t="s">
        <v>28</v>
      </c>
      <c r="M9" s="110" t="s">
        <v>29</v>
      </c>
      <c r="N9" s="110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5"/>
      <c r="B10" s="63"/>
      <c r="C10" s="64" t="s">
        <v>3</v>
      </c>
      <c r="D10" s="99"/>
      <c r="E10" s="102"/>
      <c r="F10" s="105"/>
      <c r="G10" s="116"/>
      <c r="H10" s="117"/>
      <c r="I10" s="65" t="s">
        <v>31</v>
      </c>
      <c r="J10" s="66" t="s">
        <v>27</v>
      </c>
      <c r="K10" s="67" t="s">
        <v>25</v>
      </c>
      <c r="L10" s="109"/>
      <c r="M10" s="111"/>
      <c r="N10" s="1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6"/>
      <c r="B11" s="39"/>
      <c r="C11" s="49">
        <v>23</v>
      </c>
      <c r="D11" s="68" t="s">
        <v>32</v>
      </c>
      <c r="E11" s="50" t="s">
        <v>36</v>
      </c>
      <c r="F11" s="51" t="s">
        <v>18</v>
      </c>
      <c r="G11" s="52">
        <v>46180</v>
      </c>
      <c r="H11" s="53">
        <v>46181</v>
      </c>
      <c r="I11" s="73">
        <f t="shared" ref="I11:I17" si="0">WORKDAY(G11,-6)</f>
        <v>46171</v>
      </c>
      <c r="J11" s="69">
        <f t="shared" ref="J11:J17" si="1">WORKDAY(G11,-5)</f>
        <v>46174</v>
      </c>
      <c r="K11" s="70">
        <f t="shared" ref="K11:K19" si="2">WORKDAY(G11,-4)</f>
        <v>46175</v>
      </c>
      <c r="L11" s="71">
        <f>H11+12</f>
        <v>46193</v>
      </c>
      <c r="M11" s="72">
        <f t="shared" ref="M11:M19" si="3">L11+3</f>
        <v>46196</v>
      </c>
      <c r="N11" s="72">
        <f t="shared" ref="N11:N19" si="4">L11+6</f>
        <v>46199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6"/>
      <c r="B12" s="39"/>
      <c r="C12" s="49">
        <v>24</v>
      </c>
      <c r="D12" s="68" t="s">
        <v>34</v>
      </c>
      <c r="E12" s="50" t="s">
        <v>37</v>
      </c>
      <c r="F12" s="51" t="s">
        <v>18</v>
      </c>
      <c r="G12" s="52">
        <v>46187</v>
      </c>
      <c r="H12" s="53">
        <v>46189</v>
      </c>
      <c r="I12" s="73">
        <f t="shared" si="0"/>
        <v>46178</v>
      </c>
      <c r="J12" s="69">
        <f t="shared" si="1"/>
        <v>46181</v>
      </c>
      <c r="K12" s="70">
        <f t="shared" si="2"/>
        <v>46182</v>
      </c>
      <c r="L12" s="71">
        <f t="shared" ref="L11:L19" si="5">H12+11</f>
        <v>46200</v>
      </c>
      <c r="M12" s="72">
        <f t="shared" si="3"/>
        <v>46203</v>
      </c>
      <c r="N12" s="72">
        <f t="shared" si="4"/>
        <v>46206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6"/>
      <c r="B13" s="39"/>
      <c r="C13" s="49">
        <v>25</v>
      </c>
      <c r="D13" s="68" t="s">
        <v>38</v>
      </c>
      <c r="E13" s="50" t="s">
        <v>39</v>
      </c>
      <c r="F13" s="51" t="s">
        <v>18</v>
      </c>
      <c r="G13" s="52">
        <v>46194</v>
      </c>
      <c r="H13" s="53">
        <v>46194</v>
      </c>
      <c r="I13" s="73">
        <f t="shared" si="0"/>
        <v>46185</v>
      </c>
      <c r="J13" s="69">
        <f t="shared" si="1"/>
        <v>46188</v>
      </c>
      <c r="K13" s="70">
        <f t="shared" si="2"/>
        <v>46189</v>
      </c>
      <c r="L13" s="71">
        <f>H13+12</f>
        <v>46206</v>
      </c>
      <c r="M13" s="72">
        <f t="shared" si="3"/>
        <v>46209</v>
      </c>
      <c r="N13" s="72">
        <f t="shared" si="4"/>
        <v>46212</v>
      </c>
      <c r="O13" s="17"/>
      <c r="P13" s="74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6"/>
      <c r="B14" s="39"/>
      <c r="C14" s="49">
        <v>26</v>
      </c>
      <c r="D14" s="68" t="s">
        <v>40</v>
      </c>
      <c r="E14" s="50" t="s">
        <v>41</v>
      </c>
      <c r="F14" s="51" t="s">
        <v>18</v>
      </c>
      <c r="G14" s="52">
        <v>46201</v>
      </c>
      <c r="H14" s="53">
        <v>46201</v>
      </c>
      <c r="I14" s="73">
        <f t="shared" si="0"/>
        <v>46192</v>
      </c>
      <c r="J14" s="69">
        <f t="shared" si="1"/>
        <v>46195</v>
      </c>
      <c r="K14" s="70">
        <f t="shared" si="2"/>
        <v>46196</v>
      </c>
      <c r="L14" s="71">
        <f>H14+12</f>
        <v>46213</v>
      </c>
      <c r="M14" s="72">
        <f t="shared" si="3"/>
        <v>46216</v>
      </c>
      <c r="N14" s="72">
        <f t="shared" si="4"/>
        <v>46219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6"/>
      <c r="B15" s="39"/>
      <c r="C15" s="49">
        <v>27</v>
      </c>
      <c r="D15" s="68" t="s">
        <v>33</v>
      </c>
      <c r="E15" s="50" t="s">
        <v>42</v>
      </c>
      <c r="F15" s="51" t="s">
        <v>18</v>
      </c>
      <c r="G15" s="52">
        <v>46208</v>
      </c>
      <c r="H15" s="53">
        <v>46208</v>
      </c>
      <c r="I15" s="73">
        <f t="shared" si="0"/>
        <v>46199</v>
      </c>
      <c r="J15" s="69">
        <f t="shared" si="1"/>
        <v>46202</v>
      </c>
      <c r="K15" s="70">
        <f t="shared" si="2"/>
        <v>46203</v>
      </c>
      <c r="L15" s="71">
        <f>H15+12</f>
        <v>46220</v>
      </c>
      <c r="M15" s="72">
        <f t="shared" si="3"/>
        <v>46223</v>
      </c>
      <c r="N15" s="72">
        <f t="shared" si="4"/>
        <v>46226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6"/>
      <c r="B16" s="39"/>
      <c r="C16" s="49">
        <v>28</v>
      </c>
      <c r="D16" s="68" t="s">
        <v>43</v>
      </c>
      <c r="E16" s="50" t="s">
        <v>44</v>
      </c>
      <c r="F16" s="51" t="s">
        <v>18</v>
      </c>
      <c r="G16" s="52">
        <v>46215</v>
      </c>
      <c r="H16" s="53">
        <v>46215</v>
      </c>
      <c r="I16" s="73">
        <f t="shared" si="0"/>
        <v>46206</v>
      </c>
      <c r="J16" s="69">
        <f t="shared" si="1"/>
        <v>46209</v>
      </c>
      <c r="K16" s="70">
        <f t="shared" si="2"/>
        <v>46210</v>
      </c>
      <c r="L16" s="71">
        <f t="shared" si="5"/>
        <v>46226</v>
      </c>
      <c r="M16" s="72">
        <f t="shared" si="3"/>
        <v>46229</v>
      </c>
      <c r="N16" s="72">
        <f t="shared" si="4"/>
        <v>46232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s="81" customFormat="1" ht="27" customHeight="1">
      <c r="A17" s="76"/>
      <c r="B17" s="39"/>
      <c r="C17" s="49">
        <v>29</v>
      </c>
      <c r="D17" s="68" t="s">
        <v>35</v>
      </c>
      <c r="E17" s="50" t="s">
        <v>45</v>
      </c>
      <c r="F17" s="51" t="s">
        <v>18</v>
      </c>
      <c r="G17" s="52">
        <v>46222</v>
      </c>
      <c r="H17" s="53">
        <v>46222</v>
      </c>
      <c r="I17" s="73">
        <f t="shared" si="0"/>
        <v>46213</v>
      </c>
      <c r="J17" s="69">
        <f t="shared" si="1"/>
        <v>46216</v>
      </c>
      <c r="K17" s="70">
        <f t="shared" si="2"/>
        <v>46217</v>
      </c>
      <c r="L17" s="71">
        <f t="shared" si="5"/>
        <v>46233</v>
      </c>
      <c r="M17" s="72">
        <f t="shared" si="3"/>
        <v>46236</v>
      </c>
      <c r="N17" s="72">
        <f t="shared" si="4"/>
        <v>46239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76"/>
      <c r="B18" s="39"/>
      <c r="C18" s="49">
        <v>30</v>
      </c>
      <c r="D18" s="68" t="s">
        <v>32</v>
      </c>
      <c r="E18" s="50" t="s">
        <v>46</v>
      </c>
      <c r="F18" s="51" t="s">
        <v>18</v>
      </c>
      <c r="G18" s="52">
        <v>46229</v>
      </c>
      <c r="H18" s="53">
        <v>46229</v>
      </c>
      <c r="I18" s="118" t="s">
        <v>47</v>
      </c>
      <c r="J18" s="119" t="s">
        <v>48</v>
      </c>
      <c r="K18" s="70">
        <f t="shared" si="2"/>
        <v>46224</v>
      </c>
      <c r="L18" s="71">
        <f t="shared" si="5"/>
        <v>46240</v>
      </c>
      <c r="M18" s="72">
        <f t="shared" si="3"/>
        <v>46243</v>
      </c>
      <c r="N18" s="72">
        <f t="shared" si="4"/>
        <v>46246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 thickBot="1">
      <c r="A19" s="80"/>
      <c r="B19" s="120"/>
      <c r="C19" s="82">
        <v>31</v>
      </c>
      <c r="D19" s="83" t="s">
        <v>34</v>
      </c>
      <c r="E19" s="84" t="s">
        <v>49</v>
      </c>
      <c r="F19" s="85" t="s">
        <v>18</v>
      </c>
      <c r="G19" s="86">
        <v>46236</v>
      </c>
      <c r="H19" s="87">
        <v>46236</v>
      </c>
      <c r="I19" s="88">
        <f t="shared" ref="I19" si="6">WORKDAY(G19,-6)</f>
        <v>46227</v>
      </c>
      <c r="J19" s="89">
        <f t="shared" ref="J19" si="7">WORKDAY(G19,-5)</f>
        <v>46230</v>
      </c>
      <c r="K19" s="90">
        <f t="shared" si="2"/>
        <v>46231</v>
      </c>
      <c r="L19" s="91">
        <f t="shared" si="5"/>
        <v>46247</v>
      </c>
      <c r="M19" s="92">
        <f t="shared" si="3"/>
        <v>46250</v>
      </c>
      <c r="N19" s="92">
        <f t="shared" si="4"/>
        <v>46253</v>
      </c>
      <c r="O19" s="17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76"/>
      <c r="B20" s="79"/>
      <c r="C20" s="46"/>
      <c r="D20" s="44"/>
      <c r="E20" s="45"/>
      <c r="F20" s="43"/>
      <c r="G20" s="48"/>
      <c r="H20" s="41"/>
      <c r="I20" s="42"/>
      <c r="J20" s="42"/>
      <c r="K20" s="42"/>
      <c r="L20" s="40"/>
      <c r="M20" s="47"/>
      <c r="N20" s="4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77"/>
      <c r="B21" s="19"/>
      <c r="C21" s="19"/>
      <c r="D21" s="16"/>
      <c r="E21" s="20"/>
      <c r="F21" s="21"/>
      <c r="G21" s="22"/>
      <c r="H21" s="23"/>
      <c r="I21" s="24" t="s">
        <v>4</v>
      </c>
      <c r="J21" s="25"/>
      <c r="K21" s="25"/>
      <c r="L21" s="25"/>
      <c r="M21" s="12"/>
      <c r="N21" s="1"/>
      <c r="O21" s="1"/>
      <c r="P21" s="17"/>
      <c r="Q21" s="17"/>
      <c r="R21" s="17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8"/>
      <c r="B22" s="16"/>
      <c r="C22" s="16"/>
      <c r="D22" s="16"/>
      <c r="E22" s="26"/>
      <c r="F22" s="27"/>
      <c r="G22" s="28"/>
      <c r="H22" s="29"/>
      <c r="I22" s="28"/>
      <c r="J22" s="29"/>
      <c r="K22" s="29"/>
      <c r="L22" s="29"/>
      <c r="M22" s="29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0" t="s">
        <v>5</v>
      </c>
      <c r="C23" s="30"/>
      <c r="D23" s="30"/>
      <c r="E23" s="3"/>
      <c r="F23" s="3"/>
      <c r="G23" s="30" t="s">
        <v>6</v>
      </c>
      <c r="H23" s="17"/>
      <c r="I23" s="31"/>
      <c r="J23" s="17"/>
      <c r="K23" s="17"/>
      <c r="L23" s="17"/>
      <c r="M23" s="17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32" t="s">
        <v>7</v>
      </c>
      <c r="D24" s="2"/>
      <c r="E24" s="3"/>
      <c r="F24" s="3"/>
      <c r="H24" s="32" t="s">
        <v>7</v>
      </c>
      <c r="I24" s="31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8</v>
      </c>
      <c r="D25" s="2"/>
      <c r="E25" s="3"/>
      <c r="F25" s="3"/>
      <c r="H25" s="33" t="s">
        <v>9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10</v>
      </c>
      <c r="D26" s="2"/>
      <c r="E26" s="3"/>
      <c r="F26" s="3"/>
      <c r="H26" s="33" t="s">
        <v>11</v>
      </c>
      <c r="I26" s="31"/>
      <c r="J26" s="17"/>
      <c r="K26" s="17"/>
      <c r="L26" s="17"/>
      <c r="M26" s="34"/>
      <c r="N26" s="34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12</v>
      </c>
      <c r="D27" s="2"/>
      <c r="E27" s="3"/>
      <c r="F27" s="3"/>
      <c r="H27" s="33" t="s">
        <v>13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35"/>
      <c r="T27" s="35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14</v>
      </c>
      <c r="D28" s="2"/>
      <c r="E28" s="3"/>
      <c r="F28" s="3"/>
      <c r="H28" s="33" t="s">
        <v>15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/>
      <c r="D29" s="2"/>
      <c r="E29" s="3"/>
      <c r="F29" s="3"/>
      <c r="G29" s="36"/>
      <c r="H29" s="17"/>
      <c r="I29" s="31"/>
      <c r="J29" s="17"/>
      <c r="K29" s="17"/>
      <c r="L29" s="17"/>
      <c r="M29" s="17"/>
      <c r="N29" s="17"/>
      <c r="O29" s="17"/>
      <c r="P29" s="17"/>
      <c r="Q29" s="17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7" t="s">
        <v>16</v>
      </c>
      <c r="C30" s="2"/>
      <c r="D30" s="2"/>
      <c r="E30" s="3"/>
      <c r="F30" s="3"/>
      <c r="G30" s="31"/>
      <c r="H30" s="17"/>
      <c r="I30" s="31"/>
      <c r="J30" s="17"/>
      <c r="K30" s="17"/>
      <c r="L30" s="17"/>
      <c r="M30" s="1"/>
      <c r="N30" s="1"/>
      <c r="O30" s="1"/>
      <c r="P30" s="1"/>
      <c r="Q30" s="1"/>
      <c r="R30" s="17"/>
      <c r="S30" s="1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2026-06-04T21:55:56Z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